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0080" windowHeight="9312" activeTab="0"/>
  </bookViews>
  <sheets>
    <sheet name="CostCalc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<sst xmlns="http://schemas.openxmlformats.org/spreadsheetml/2006/main" count="100" uniqueCount="77">
  <si>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>Ingredients</t>
  </si>
  <si>
    <t>Lye (NaOH)</t>
  </si>
  <si>
    <t>Potash (KOH)</t>
  </si>
  <si>
    <t>Distilled Water</t>
  </si>
  <si>
    <t>Sea Salt</t>
  </si>
  <si>
    <t>Sugar</t>
  </si>
  <si>
    <t>Silk Fibre</t>
  </si>
  <si>
    <t>(Sweet) Almond Oil</t>
  </si>
  <si>
    <t>Apricot Kernel Oil</t>
  </si>
  <si>
    <t>Avocado Oil</t>
  </si>
  <si>
    <t>Beeswax Beads</t>
  </si>
  <si>
    <t>Coconut Oil (76*)</t>
  </si>
  <si>
    <t>Coconut Oil (92*)</t>
  </si>
  <si>
    <t>Cocoa Butter</t>
  </si>
  <si>
    <t>Castor Oil</t>
  </si>
  <si>
    <t>Grapeseed Oil</t>
  </si>
  <si>
    <t>Hempseed Oil</t>
  </si>
  <si>
    <t>Monoi de Tahiti Oil</t>
  </si>
  <si>
    <t>Mango Butter</t>
  </si>
  <si>
    <t>Olive Pomace Oil</t>
  </si>
  <si>
    <t>Olive 100% Oil</t>
  </si>
  <si>
    <t>Olive Virgin Oil</t>
  </si>
  <si>
    <t>Palm Oil</t>
  </si>
  <si>
    <t>Palm Kernel Oil</t>
  </si>
  <si>
    <t>Palm Stearic</t>
  </si>
  <si>
    <t>Sesame Oil</t>
  </si>
  <si>
    <t>Shea Butter</t>
  </si>
  <si>
    <t>Soybean Oil</t>
  </si>
  <si>
    <t>Enhancements</t>
  </si>
  <si>
    <t>Fragrance Oil</t>
  </si>
  <si>
    <t>Essential Oil</t>
  </si>
  <si>
    <t>Botanical</t>
  </si>
  <si>
    <t>Tasks</t>
  </si>
  <si>
    <t>Setup</t>
  </si>
  <si>
    <t>Mixing</t>
  </si>
  <si>
    <t>Pouring/Decanting</t>
  </si>
  <si>
    <t>Packaging</t>
  </si>
  <si>
    <t>Labels</t>
  </si>
  <si>
    <t>--Paper</t>
  </si>
  <si>
    <t>--Inkjet Ink</t>
  </si>
  <si>
    <t>Shrink Wrap</t>
  </si>
  <si>
    <t>Other</t>
  </si>
  <si>
    <t>Batch weight:</t>
  </si>
  <si>
    <t>Total bars (4 oz)</t>
  </si>
  <si>
    <t>Total cost for batch:</t>
  </si>
  <si>
    <t>Cost per bar (Raw materials, enhancements, salary, and packaging):</t>
  </si>
  <si>
    <t>Retail Cost per bar (min):</t>
  </si>
  <si>
    <t>Wholesale Cost per bar (min):</t>
  </si>
  <si>
    <t>Package Price</t>
  </si>
  <si>
    <t>Time spent (hours)</t>
  </si>
  <si>
    <t>Price per Ea</t>
  </si>
  <si>
    <t>Package Size (oz)</t>
  </si>
  <si>
    <t>Salary per hour</t>
  </si>
  <si>
    <t>Total salary cost:</t>
  </si>
  <si>
    <t>Number</t>
  </si>
  <si>
    <t>Total packaging costs:</t>
  </si>
  <si>
    <t>Cost per Ounce</t>
  </si>
  <si>
    <t>Price per Ounce</t>
  </si>
  <si>
    <t>Net Cost per Task</t>
  </si>
  <si>
    <t>Net Cost</t>
  </si>
  <si>
    <t>Rainbow Meadow</t>
  </si>
  <si>
    <t>Jewel</t>
  </si>
  <si>
    <t>Columbus Foods</t>
  </si>
  <si>
    <t>Ohio Hempery</t>
  </si>
  <si>
    <t>Kelsei's Creations</t>
  </si>
  <si>
    <t>La Naturale</t>
  </si>
  <si>
    <t>Majestic Mountain Sage</t>
  </si>
  <si>
    <t>Present in Batch?</t>
  </si>
  <si>
    <t>Ounces Used</t>
  </si>
  <si>
    <t>Raw Ingredients Cost:</t>
  </si>
  <si>
    <t>Enhancements Cost:</t>
  </si>
  <si>
    <t>Batch Cost</t>
  </si>
  <si>
    <t>Package Cost ($)</t>
  </si>
  <si>
    <t>Name</t>
  </si>
  <si>
    <t>Supplier</t>
  </si>
  <si>
    <t>Cost per Ingredient</t>
  </si>
  <si>
    <t>Vendor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</si>
</sst>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color indexed="8"/>
      <name val="Geneva"/>
      <family val="0"/>
    </font>
    <font>
      <b/>
      <sz val="9"/>
      <color indexed="8"/>
      <name val="Geneva"/>
      <family val="0"/>
    </font>
    <font>
      <i/>
      <sz val="9"/>
      <color indexed="8"/>
      <name val="Geneva"/>
      <family val="0"/>
    </font>
    <font>
      <b/>
      <i/>
      <sz val="9"/>
      <color indexed="8"/>
      <name val="Geneva"/>
      <family val="0"/>
    </font>
    <font>
      <sz val="10"/>
      <color indexed="8"/>
      <name val="Palatino"/>
      <family val="0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" fontId="4" fillId="0" borderId="0" applyNumberFormat="0" applyFont="0" applyFill="0" applyBorder="0" applyAlignment="0" applyProtection="0"/>
    <xf numFmtId="40" fontId="4" fillId="0" borderId="0" applyNumberFormat="0" applyFont="0" applyFill="0" applyBorder="0" applyAlignment="0" applyProtection="0"/>
    <xf numFmtId="5" fontId="4" fillId="0" borderId="0" applyNumberFormat="0" applyFont="0" applyFill="0" applyBorder="0" applyAlignment="0" applyProtection="0"/>
  </cellStyleXfs>
  <cellXfs count="4"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19.50390625" style="1" customWidth="1"/>
    <col min="2" max="2" width="14.75390625" style="1" bestFit="1" customWidth="1"/>
    <col min="3" max="3" width="17.125" style="1" bestFit="1" customWidth="1"/>
    <col min="4" max="4" width="14.50390625" style="1" bestFit="1" customWidth="1"/>
    <col min="5" max="5" width="18.625" style="1" bestFit="1" customWidth="1"/>
    <col min="6" max="6" width="14.00390625" style="1" bestFit="1" customWidth="1"/>
    <col min="7" max="7" width="17.25390625" style="1" bestFit="1" customWidth="1"/>
    <col min="8" max="8" width="15.375" style="1" bestFit="1" customWidth="1"/>
    <col min="9" max="16384" width="14.125" style="1" customWidth="1"/>
  </cols>
  <sheetData>
    <row r="1" spans="1:8" ht="12">
      <c r="A1" s="2" t="s">
        <v>0</v>
      </c>
      <c r="B1" s="2" t="s">
        <v>72</v>
      </c>
      <c r="C1" s="2" t="s">
        <v>51</v>
      </c>
      <c r="D1" s="2" t="s">
        <v>56</v>
      </c>
      <c r="E1" s="2" t="s">
        <v>76</v>
      </c>
      <c r="F1" s="2" t="s">
        <v>67</v>
      </c>
      <c r="G1" s="2" t="s">
        <v>68</v>
      </c>
      <c r="H1" s="2" t="s">
        <v>71</v>
      </c>
    </row>
    <row r="2" ht="6.75" customHeight="1"/>
    <row r="3" spans="1:8" ht="12">
      <c r="A3" s="1" t="s">
        <v>1</v>
      </c>
      <c r="B3" s="1">
        <v>50</v>
      </c>
      <c r="C3" s="1">
        <v>800</v>
      </c>
      <c r="D3" s="1">
        <f aca="true" t="shared" si="0" ref="D3:D8">B3/C3</f>
        <v>0.0625</v>
      </c>
      <c r="E3" s="2"/>
      <c r="H3" s="1">
        <f aca="true" t="shared" si="1" ref="H3:H8">D3*G3</f>
        <v>0</v>
      </c>
    </row>
    <row r="4" spans="1:8" ht="12">
      <c r="A4" s="1" t="s">
        <v>2</v>
      </c>
      <c r="B4" s="1">
        <v>4.93</v>
      </c>
      <c r="C4" s="1">
        <v>32</v>
      </c>
      <c r="D4" s="1">
        <f t="shared" si="0"/>
        <v>0.1540625</v>
      </c>
      <c r="E4" s="2" t="s">
        <v>60</v>
      </c>
      <c r="H4" s="1">
        <f t="shared" si="1"/>
        <v>0</v>
      </c>
    </row>
    <row r="5" spans="1:8" ht="12">
      <c r="A5" s="1" t="s">
        <v>3</v>
      </c>
      <c r="B5" s="1">
        <v>1.19</v>
      </c>
      <c r="C5" s="1">
        <v>128</v>
      </c>
      <c r="D5" s="1">
        <f t="shared" si="0"/>
        <v>0.009296875</v>
      </c>
      <c r="E5" s="2" t="s">
        <v>61</v>
      </c>
      <c r="H5" s="1">
        <f t="shared" si="1"/>
        <v>0</v>
      </c>
    </row>
    <row r="6" spans="1:8" ht="12">
      <c r="A6" s="1" t="s">
        <v>4</v>
      </c>
      <c r="B6" s="1">
        <v>1.7</v>
      </c>
      <c r="C6" s="1">
        <v>32</v>
      </c>
      <c r="D6" s="1">
        <f t="shared" si="0"/>
        <v>0.053125</v>
      </c>
      <c r="E6" s="2" t="s">
        <v>60</v>
      </c>
      <c r="H6" s="1">
        <f t="shared" si="1"/>
        <v>0</v>
      </c>
    </row>
    <row r="7" spans="1:8" ht="12">
      <c r="A7" s="1" t="s">
        <v>5</v>
      </c>
      <c r="B7" s="1">
        <v>2.5</v>
      </c>
      <c r="C7" s="1">
        <v>80</v>
      </c>
      <c r="D7" s="1">
        <f t="shared" si="0"/>
        <v>0.03125</v>
      </c>
      <c r="E7" s="2" t="s">
        <v>61</v>
      </c>
      <c r="H7" s="1">
        <f t="shared" si="1"/>
        <v>0</v>
      </c>
    </row>
    <row r="8" spans="1:8" ht="12">
      <c r="A8" s="1" t="s">
        <v>6</v>
      </c>
      <c r="B8" s="1">
        <v>16.99</v>
      </c>
      <c r="C8" s="1">
        <v>16</v>
      </c>
      <c r="D8" s="1">
        <f t="shared" si="0"/>
        <v>1.061875</v>
      </c>
      <c r="E8" s="2" t="s">
        <v>60</v>
      </c>
      <c r="H8" s="1">
        <f t="shared" si="1"/>
        <v>0</v>
      </c>
    </row>
    <row r="9" ht="12" customHeight="1">
      <c r="E9" s="2"/>
    </row>
    <row r="10" spans="1:8" ht="12">
      <c r="A10" s="1" t="s">
        <v>7</v>
      </c>
      <c r="B10" s="1">
        <v>23.1</v>
      </c>
      <c r="C10" s="1">
        <v>128</v>
      </c>
      <c r="D10" s="1">
        <f aca="true" t="shared" si="2" ref="D10:D30">B10/C10</f>
        <v>0.18046875</v>
      </c>
      <c r="E10" s="2" t="s">
        <v>62</v>
      </c>
      <c r="H10" s="1">
        <f aca="true" t="shared" si="3" ref="H10:H30">D10*G10</f>
        <v>0</v>
      </c>
    </row>
    <row r="11" spans="1:8" ht="12">
      <c r="A11" s="1" t="s">
        <v>8</v>
      </c>
      <c r="B11" s="1">
        <v>35</v>
      </c>
      <c r="C11" s="1">
        <v>128</v>
      </c>
      <c r="D11" s="1">
        <f t="shared" si="2"/>
        <v>0.2734375</v>
      </c>
      <c r="E11" s="2" t="s">
        <v>62</v>
      </c>
      <c r="H11" s="1">
        <f t="shared" si="3"/>
        <v>0</v>
      </c>
    </row>
    <row r="12" spans="1:8" ht="12">
      <c r="A12" s="1" t="s">
        <v>9</v>
      </c>
      <c r="B12" s="1">
        <v>34.65</v>
      </c>
      <c r="C12" s="1">
        <v>128</v>
      </c>
      <c r="D12" s="1">
        <f t="shared" si="2"/>
        <v>0.270703125</v>
      </c>
      <c r="E12" s="2" t="s">
        <v>62</v>
      </c>
      <c r="H12" s="1">
        <f t="shared" si="3"/>
        <v>0</v>
      </c>
    </row>
    <row r="13" spans="1:8" ht="12">
      <c r="A13" s="1" t="s">
        <v>10</v>
      </c>
      <c r="B13" s="1">
        <v>30</v>
      </c>
      <c r="C13" s="1">
        <v>80</v>
      </c>
      <c r="D13" s="1">
        <f t="shared" si="2"/>
        <v>0.375</v>
      </c>
      <c r="E13" s="2" t="s">
        <v>60</v>
      </c>
      <c r="H13" s="1">
        <f t="shared" si="3"/>
        <v>0</v>
      </c>
    </row>
    <row r="14" spans="1:8" ht="12">
      <c r="A14" s="1" t="s">
        <v>11</v>
      </c>
      <c r="B14" s="1">
        <v>45</v>
      </c>
      <c r="C14" s="1">
        <v>800</v>
      </c>
      <c r="D14" s="1">
        <f t="shared" si="2"/>
        <v>0.05625</v>
      </c>
      <c r="E14" s="2" t="s">
        <v>62</v>
      </c>
      <c r="H14" s="1">
        <f t="shared" si="3"/>
        <v>0</v>
      </c>
    </row>
    <row r="15" spans="1:8" ht="12">
      <c r="A15" s="1" t="s">
        <v>12</v>
      </c>
      <c r="B15" s="1">
        <v>50</v>
      </c>
      <c r="C15" s="1">
        <v>800</v>
      </c>
      <c r="D15" s="1">
        <f t="shared" si="2"/>
        <v>0.0625</v>
      </c>
      <c r="E15" s="2" t="s">
        <v>62</v>
      </c>
      <c r="H15" s="1">
        <f t="shared" si="3"/>
        <v>0</v>
      </c>
    </row>
    <row r="16" spans="1:8" ht="12">
      <c r="A16" s="1" t="s">
        <v>13</v>
      </c>
      <c r="B16" s="1">
        <v>135</v>
      </c>
      <c r="C16" s="1">
        <v>560</v>
      </c>
      <c r="D16" s="1">
        <f t="shared" si="2"/>
        <v>0.24107142857142858</v>
      </c>
      <c r="E16" s="2" t="s">
        <v>62</v>
      </c>
      <c r="H16" s="1">
        <f t="shared" si="3"/>
        <v>0</v>
      </c>
    </row>
    <row r="17" spans="1:8" ht="12">
      <c r="A17" s="1" t="s">
        <v>14</v>
      </c>
      <c r="B17" s="1">
        <v>15</v>
      </c>
      <c r="C17" s="1">
        <v>128</v>
      </c>
      <c r="D17" s="1">
        <f t="shared" si="2"/>
        <v>0.1171875</v>
      </c>
      <c r="E17" s="2" t="s">
        <v>62</v>
      </c>
      <c r="H17" s="1">
        <f t="shared" si="3"/>
        <v>0</v>
      </c>
    </row>
    <row r="18" spans="1:8" ht="12">
      <c r="A18" s="1" t="s">
        <v>15</v>
      </c>
      <c r="B18" s="1">
        <v>43</v>
      </c>
      <c r="C18" s="1">
        <v>560</v>
      </c>
      <c r="D18" s="1">
        <f t="shared" si="2"/>
        <v>0.07678571428571429</v>
      </c>
      <c r="E18" s="2" t="s">
        <v>62</v>
      </c>
      <c r="H18" s="1">
        <f t="shared" si="3"/>
        <v>0</v>
      </c>
    </row>
    <row r="19" spans="1:8" ht="12">
      <c r="A19" s="1" t="s">
        <v>16</v>
      </c>
      <c r="B19" s="1">
        <v>60</v>
      </c>
      <c r="C19" s="1">
        <v>128</v>
      </c>
      <c r="D19" s="1">
        <f t="shared" si="2"/>
        <v>0.46875</v>
      </c>
      <c r="E19" s="2" t="s">
        <v>63</v>
      </c>
      <c r="H19" s="1">
        <f t="shared" si="3"/>
        <v>0</v>
      </c>
    </row>
    <row r="20" spans="1:8" ht="12">
      <c r="A20" s="1" t="s">
        <v>17</v>
      </c>
      <c r="B20" s="1">
        <v>28</v>
      </c>
      <c r="C20" s="1">
        <v>32</v>
      </c>
      <c r="D20" s="1">
        <f t="shared" si="2"/>
        <v>0.875</v>
      </c>
      <c r="E20" s="2" t="s">
        <v>64</v>
      </c>
      <c r="H20" s="1">
        <f t="shared" si="3"/>
        <v>0</v>
      </c>
    </row>
    <row r="21" spans="1:8" ht="12">
      <c r="A21" s="1" t="s">
        <v>18</v>
      </c>
      <c r="B21" s="1">
        <v>8</v>
      </c>
      <c r="C21" s="1">
        <v>16</v>
      </c>
      <c r="D21" s="1">
        <f t="shared" si="2"/>
        <v>0.5</v>
      </c>
      <c r="E21" s="2" t="s">
        <v>62</v>
      </c>
      <c r="H21" s="1">
        <f t="shared" si="3"/>
        <v>0</v>
      </c>
    </row>
    <row r="22" spans="1:8" ht="12">
      <c r="A22" s="1" t="s">
        <v>19</v>
      </c>
      <c r="B22" s="1">
        <v>36.75</v>
      </c>
      <c r="C22" s="1">
        <v>560</v>
      </c>
      <c r="D22" s="1">
        <f t="shared" si="2"/>
        <v>0.065625</v>
      </c>
      <c r="E22" s="2" t="s">
        <v>62</v>
      </c>
      <c r="H22" s="1">
        <f t="shared" si="3"/>
        <v>0</v>
      </c>
    </row>
    <row r="23" spans="1:8" ht="12">
      <c r="A23" s="1" t="s">
        <v>20</v>
      </c>
      <c r="B23" s="1">
        <v>54.95</v>
      </c>
      <c r="C23" s="1">
        <v>560</v>
      </c>
      <c r="D23" s="1">
        <f t="shared" si="2"/>
        <v>0.098125</v>
      </c>
      <c r="E23" s="2" t="s">
        <v>62</v>
      </c>
      <c r="H23" s="1">
        <f t="shared" si="3"/>
        <v>0</v>
      </c>
    </row>
    <row r="24" spans="1:8" ht="12">
      <c r="A24" s="1" t="s">
        <v>21</v>
      </c>
      <c r="B24" s="1">
        <v>66</v>
      </c>
      <c r="C24" s="1">
        <v>560</v>
      </c>
      <c r="D24" s="1">
        <f t="shared" si="2"/>
        <v>0.11785714285714285</v>
      </c>
      <c r="E24" s="2" t="s">
        <v>65</v>
      </c>
      <c r="H24" s="1">
        <f t="shared" si="3"/>
        <v>0</v>
      </c>
    </row>
    <row r="25" spans="1:8" ht="12">
      <c r="A25" s="1" t="s">
        <v>22</v>
      </c>
      <c r="B25" s="1">
        <v>45</v>
      </c>
      <c r="C25" s="1">
        <v>800</v>
      </c>
      <c r="D25" s="1">
        <f t="shared" si="2"/>
        <v>0.05625</v>
      </c>
      <c r="E25" s="2" t="s">
        <v>62</v>
      </c>
      <c r="H25" s="1">
        <f t="shared" si="3"/>
        <v>0</v>
      </c>
    </row>
    <row r="26" spans="1:8" ht="12">
      <c r="A26" s="1" t="s">
        <v>23</v>
      </c>
      <c r="B26" s="1">
        <v>47</v>
      </c>
      <c r="C26" s="1">
        <v>800</v>
      </c>
      <c r="D26" s="1">
        <f t="shared" si="2"/>
        <v>0.05875</v>
      </c>
      <c r="E26" s="2" t="s">
        <v>62</v>
      </c>
      <c r="H26" s="1">
        <f t="shared" si="3"/>
        <v>0</v>
      </c>
    </row>
    <row r="27" spans="1:8" ht="12">
      <c r="A27" s="1" t="s">
        <v>24</v>
      </c>
      <c r="B27" s="1">
        <v>2.95</v>
      </c>
      <c r="C27" s="1">
        <v>16</v>
      </c>
      <c r="D27" s="1">
        <f t="shared" si="2"/>
        <v>0.184375</v>
      </c>
      <c r="E27" s="2" t="s">
        <v>66</v>
      </c>
      <c r="H27" s="1">
        <f t="shared" si="3"/>
        <v>0</v>
      </c>
    </row>
    <row r="28" spans="1:8" ht="12">
      <c r="A28" s="1" t="s">
        <v>25</v>
      </c>
      <c r="B28" s="1">
        <v>23</v>
      </c>
      <c r="C28" s="1">
        <v>128</v>
      </c>
      <c r="D28" s="1">
        <f t="shared" si="2"/>
        <v>0.1796875</v>
      </c>
      <c r="E28" s="2" t="s">
        <v>62</v>
      </c>
      <c r="H28" s="1">
        <f t="shared" si="3"/>
        <v>0</v>
      </c>
    </row>
    <row r="29" spans="1:8" ht="12">
      <c r="A29" s="1" t="s">
        <v>26</v>
      </c>
      <c r="B29" s="1">
        <v>13</v>
      </c>
      <c r="C29" s="1">
        <v>16</v>
      </c>
      <c r="D29" s="1">
        <f t="shared" si="2"/>
        <v>0.8125</v>
      </c>
      <c r="E29" s="2" t="s">
        <v>60</v>
      </c>
      <c r="H29" s="1">
        <f t="shared" si="3"/>
        <v>0</v>
      </c>
    </row>
    <row r="30" spans="1:8" ht="12">
      <c r="A30" s="1" t="s">
        <v>27</v>
      </c>
      <c r="B30" s="1">
        <v>18.55</v>
      </c>
      <c r="C30" s="1">
        <v>560</v>
      </c>
      <c r="D30" s="1">
        <f t="shared" si="2"/>
        <v>0.033125</v>
      </c>
      <c r="E30" s="2" t="s">
        <v>62</v>
      </c>
      <c r="H30" s="1">
        <f t="shared" si="3"/>
        <v>0</v>
      </c>
    </row>
    <row r="31" spans="7:8" ht="12">
      <c r="G31" s="3" t="s">
        <v>69</v>
      </c>
      <c r="H31" s="1">
        <f>H3+H4+H5+H7+H6+H8+H10+H11+H12+H13+H14+H15+H16+H17+H18+H19+H20+H21+H23+H22+H24+H25+H26+H27+H28+H29+H30</f>
        <v>0</v>
      </c>
    </row>
    <row r="33" spans="1:8" ht="12">
      <c r="A33" s="2" t="s">
        <v>28</v>
      </c>
      <c r="B33" s="2" t="s">
        <v>48</v>
      </c>
      <c r="C33" s="2" t="s">
        <v>51</v>
      </c>
      <c r="D33" s="2" t="s">
        <v>57</v>
      </c>
      <c r="E33" s="2" t="s">
        <v>74</v>
      </c>
      <c r="F33" s="2" t="s">
        <v>73</v>
      </c>
      <c r="G33" s="2" t="s">
        <v>68</v>
      </c>
      <c r="H33" s="2" t="s">
        <v>75</v>
      </c>
    </row>
    <row r="34" spans="1:8" ht="12">
      <c r="A34" s="1" t="s">
        <v>29</v>
      </c>
      <c r="B34" s="1">
        <v>0</v>
      </c>
      <c r="C34" s="1">
        <v>1</v>
      </c>
      <c r="D34" s="1">
        <f>B34/C34</f>
        <v>0</v>
      </c>
      <c r="H34" s="1">
        <f>D34*G34</f>
        <v>0</v>
      </c>
    </row>
    <row r="35" spans="1:8" ht="12">
      <c r="A35" s="1" t="s">
        <v>30</v>
      </c>
      <c r="B35" s="1">
        <v>0</v>
      </c>
      <c r="C35" s="1">
        <v>1</v>
      </c>
      <c r="D35" s="1">
        <f>B35/C35</f>
        <v>0</v>
      </c>
      <c r="G35" s="1">
        <v>0</v>
      </c>
      <c r="H35" s="1">
        <f>D35*G35</f>
        <v>0</v>
      </c>
    </row>
    <row r="36" spans="1:8" ht="12">
      <c r="A36" s="1" t="s">
        <v>31</v>
      </c>
      <c r="B36" s="1">
        <v>0</v>
      </c>
      <c r="C36" s="1">
        <v>1</v>
      </c>
      <c r="D36" s="1">
        <f>B36/C36</f>
        <v>0</v>
      </c>
      <c r="G36" s="1">
        <v>0</v>
      </c>
      <c r="H36" s="1">
        <f>D36*G36</f>
        <v>0</v>
      </c>
    </row>
    <row r="37" spans="1:8" ht="12">
      <c r="A37" s="1" t="s">
        <v>31</v>
      </c>
      <c r="B37" s="1">
        <v>0</v>
      </c>
      <c r="C37" s="1">
        <v>1</v>
      </c>
      <c r="D37" s="1">
        <f>B37/C37</f>
        <v>0</v>
      </c>
      <c r="G37" s="1">
        <v>0</v>
      </c>
      <c r="H37" s="1">
        <f>D37*G37</f>
        <v>0</v>
      </c>
    </row>
    <row r="38" spans="7:8" ht="12">
      <c r="G38" s="3" t="s">
        <v>70</v>
      </c>
      <c r="H38" s="1">
        <f>H34+H35+H36+H37</f>
        <v>0</v>
      </c>
    </row>
    <row r="39" ht="9" customHeight="1"/>
    <row r="40" spans="1:4" ht="12">
      <c r="A40" s="2" t="s">
        <v>32</v>
      </c>
      <c r="B40" s="2" t="s">
        <v>49</v>
      </c>
      <c r="C40" s="2" t="s">
        <v>52</v>
      </c>
      <c r="D40" s="2" t="s">
        <v>58</v>
      </c>
    </row>
    <row r="41" spans="1:4" ht="12">
      <c r="A41" s="1" t="s">
        <v>33</v>
      </c>
      <c r="B41" s="1">
        <v>0</v>
      </c>
      <c r="C41" s="1">
        <v>10</v>
      </c>
      <c r="D41" s="1">
        <f>B41*C41</f>
        <v>0</v>
      </c>
    </row>
    <row r="42" spans="1:4" ht="12">
      <c r="A42" s="1" t="s">
        <v>34</v>
      </c>
      <c r="B42" s="1">
        <v>0</v>
      </c>
      <c r="C42" s="1">
        <v>10</v>
      </c>
      <c r="D42" s="1">
        <f>B42*C42</f>
        <v>0</v>
      </c>
    </row>
    <row r="43" spans="1:4" ht="12">
      <c r="A43" s="1" t="s">
        <v>35</v>
      </c>
      <c r="B43" s="1">
        <v>0</v>
      </c>
      <c r="C43" s="1">
        <v>10</v>
      </c>
      <c r="D43" s="1">
        <f>B43*C43</f>
        <v>0</v>
      </c>
    </row>
    <row r="44" spans="1:4" ht="12">
      <c r="A44" s="1" t="s">
        <v>36</v>
      </c>
      <c r="B44" s="1">
        <v>0</v>
      </c>
      <c r="C44" s="1">
        <v>10</v>
      </c>
      <c r="D44" s="1">
        <f>B44*C44</f>
        <v>0</v>
      </c>
    </row>
    <row r="45" spans="3:4" ht="12">
      <c r="C45" s="3" t="s">
        <v>53</v>
      </c>
      <c r="D45" s="1">
        <f>D41+D42+D43+D44</f>
        <v>0</v>
      </c>
    </row>
    <row r="46" ht="12"/>
    <row r="47" spans="1:4" ht="12">
      <c r="A47" s="2" t="s">
        <v>36</v>
      </c>
      <c r="B47" s="2" t="s">
        <v>50</v>
      </c>
      <c r="C47" s="2" t="s">
        <v>54</v>
      </c>
      <c r="D47" s="2" t="s">
        <v>59</v>
      </c>
    </row>
    <row r="48" ht="12">
      <c r="A48" s="1" t="s">
        <v>37</v>
      </c>
    </row>
    <row r="49" spans="1:4" ht="12">
      <c r="A49" s="1" t="s">
        <v>38</v>
      </c>
      <c r="B49" s="1">
        <v>0.05</v>
      </c>
      <c r="C49" s="1">
        <f>D56/3</f>
        <v>0</v>
      </c>
      <c r="D49" s="1">
        <f>B49*C49</f>
        <v>0</v>
      </c>
    </row>
    <row r="50" spans="1:4" ht="12">
      <c r="A50" s="1" t="s">
        <v>39</v>
      </c>
      <c r="B50" s="1">
        <v>0.05</v>
      </c>
      <c r="C50" s="1">
        <f>D56</f>
        <v>0</v>
      </c>
      <c r="D50" s="1">
        <f>B50*C50</f>
        <v>0</v>
      </c>
    </row>
    <row r="51" spans="1:4" ht="12">
      <c r="A51" s="1" t="s">
        <v>40</v>
      </c>
      <c r="B51" s="1">
        <v>0.05</v>
      </c>
      <c r="C51" s="1">
        <f>D56</f>
        <v>0</v>
      </c>
      <c r="D51" s="1">
        <f>B51*C51</f>
        <v>0</v>
      </c>
    </row>
    <row r="52" spans="1:4" ht="12">
      <c r="A52" s="1" t="s">
        <v>41</v>
      </c>
      <c r="D52" s="1">
        <f>B52*C52</f>
        <v>0</v>
      </c>
    </row>
    <row r="53" spans="3:4" ht="12">
      <c r="C53" s="3" t="s">
        <v>55</v>
      </c>
      <c r="D53" s="1">
        <f>D49+D50+D51+D52</f>
        <v>0</v>
      </c>
    </row>
    <row r="54" ht="12"/>
    <row r="55" spans="1:4" ht="12">
      <c r="A55" s="1" t="s">
        <v>42</v>
      </c>
      <c r="D55" s="1">
        <f>G10+G11+G12+G13+G14+G15+G16+G17+G18+G19+G20+G21+G22+G23+G24+G25+G26+G27+G28+G29+G30</f>
        <v>0</v>
      </c>
    </row>
    <row r="56" spans="1:4" ht="12">
      <c r="A56" s="1" t="s">
        <v>43</v>
      </c>
      <c r="D56" s="1">
        <f>D55/4</f>
        <v>0</v>
      </c>
    </row>
    <row r="57" spans="1:4" ht="12">
      <c r="A57" s="1" t="s">
        <v>44</v>
      </c>
      <c r="D57" s="1">
        <f>H31+H38+D45+D53</f>
        <v>0</v>
      </c>
    </row>
    <row r="58" spans="1:4" ht="12">
      <c r="A58" s="1" t="s">
        <v>45</v>
      </c>
      <c r="D58" s="1" t="e">
        <f>(H31+H38+D45+D53)/D56</f>
        <v>#DIV/0!</v>
      </c>
    </row>
    <row r="59" spans="1:4" ht="12">
      <c r="A59" s="1" t="s">
        <v>46</v>
      </c>
      <c r="D59" s="1" t="e">
        <f>D58*200%</f>
        <v>#DIV/0!</v>
      </c>
    </row>
    <row r="60" spans="1:4" ht="12">
      <c r="A60" s="1" t="s">
        <v>47</v>
      </c>
      <c r="D60" s="1" t="e">
        <f>D58*150%</f>
        <v>#DIV/0!</v>
      </c>
    </row>
  </sheetData>
  <printOptions gridLines="1" headings="1" horizontalCentered="1" verticalCentered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Norton</dc:creator>
  <cp:keywords/>
  <dc:description/>
  <cp:lastModifiedBy>Steve Norton</cp:lastModifiedBy>
  <dcterms:created xsi:type="dcterms:W3CDTF">1999-10-25T14:46:15Z</dcterms:created>
  <cp:category/>
  <cp:version/>
  <cp:contentType/>
  <cp:contentStatus/>
</cp:coreProperties>
</file>